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8" windowWidth="7548" windowHeight="2796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</sheets>
  <definedNames>
    <definedName name="_xlnm.Print_Area" localSheetId="3">'бер'!$A$1:$AG$99</definedName>
    <definedName name="_xlnm.Print_Area" localSheetId="9">'вер'!$A$1:$AG$99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<sst xmlns="http://schemas.openxmlformats.org/spreadsheetml/2006/main" count="1040" uniqueCount="71">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</sst>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50390625" style="0" customWidth="1"/>
    <col min="2" max="2" width="15.375" style="0" customWidth="1"/>
    <col min="3" max="3" width="11.00390625" style="0" customWidth="1"/>
    <col min="4" max="5" width="9.50390625" style="0" customWidth="1"/>
    <col min="6" max="7" width="8.50390625" style="0" customWidth="1"/>
    <col min="9" max="9" width="8.625" style="0" customWidth="1"/>
    <col min="10" max="10" width="8.375" style="18" customWidth="1"/>
    <col min="11" max="12" width="8.875" style="0" customWidth="1"/>
    <col min="13" max="13" width="8.50390625" style="0" customWidth="1"/>
    <col min="14" max="18" width="8.375" style="0" customWidth="1"/>
    <col min="19" max="19" width="8.625" style="18" customWidth="1"/>
    <col min="20" max="20" width="9.375" style="18" customWidth="1"/>
    <col min="21" max="21" width="9.00390625" style="0" customWidth="1"/>
    <col min="22" max="22" width="8.50390625" style="0" customWidth="1"/>
    <col min="23" max="23" width="8.50390625" style="0" hidden="1" customWidth="1"/>
    <col min="24" max="24" width="8.875" style="18" hidden="1" customWidth="1"/>
    <col min="25" max="25" width="8.625" style="18" hidden="1" customWidth="1"/>
    <col min="26" max="26" width="8.50390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0.50390625" style="0" customWidth="1"/>
    <col min="33" max="33" width="14.875" style="0" customWidth="1"/>
    <col min="34" max="34" width="9.5039062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2.25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27.75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0.7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0.7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8" sqref="A48"/>
    </sheetView>
  </sheetViews>
  <sheetFormatPr defaultColWidth="9.00390625" defaultRowHeight="12.75"/>
  <cols>
    <col min="1" max="1" width="63.50390625" style="0" customWidth="1"/>
    <col min="2" max="2" width="15.375" style="0" customWidth="1"/>
    <col min="3" max="3" width="11.00390625" style="0" customWidth="1"/>
    <col min="4" max="5" width="9.50390625" style="0" customWidth="1"/>
    <col min="6" max="7" width="8.50390625" style="0" customWidth="1"/>
    <col min="9" max="9" width="8.625" style="0" customWidth="1"/>
    <col min="10" max="10" width="8.375" style="18" customWidth="1"/>
    <col min="11" max="12" width="8.875" style="0" customWidth="1"/>
    <col min="13" max="13" width="9.00390625" style="0" customWidth="1"/>
    <col min="14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3" width="8.50390625" style="0" customWidth="1"/>
    <col min="24" max="24" width="8.875" style="18" customWidth="1"/>
    <col min="25" max="25" width="8.625" style="18" customWidth="1"/>
    <col min="26" max="26" width="8.50390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0.50390625" style="0" customWidth="1"/>
    <col min="33" max="33" width="14.875" style="0" customWidth="1"/>
    <col min="34" max="34" width="9.5039062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2.25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43</v>
      </c>
      <c r="B7" s="40">
        <f>SUM(D7:Y7)</f>
        <v>15204.6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21000.6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120084.20000000001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16538.699999999997</v>
      </c>
      <c r="AG9" s="50">
        <f>AG10+AG15+AG24+AG33+AG47+AG52+AG54+AG61+AG62+AG71+AG72+AG76+AG88+AG81+AG83+AG82+AG69+AG89+AG91+AG90+AG70+AG40+AG92</f>
        <v>165951.6</v>
      </c>
      <c r="AH9" s="49"/>
      <c r="AI9" s="49"/>
    </row>
    <row r="10" spans="1:33" ht="15">
      <c r="A10" s="4" t="s">
        <v>4</v>
      </c>
      <c r="B10" s="22">
        <v>4549.5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267</v>
      </c>
      <c r="AG10" s="27">
        <f>B10+C10-AF10</f>
        <v>7922.2</v>
      </c>
    </row>
    <row r="11" spans="1:33" ht="1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34.6</v>
      </c>
      <c r="AG11" s="27">
        <f>B11+C11-AF11</f>
        <v>6008.799999999999</v>
      </c>
    </row>
    <row r="12" spans="1:33" ht="1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57.3</v>
      </c>
      <c r="AG12" s="27">
        <f>B12+C12-AF12</f>
        <v>201.89999999999998</v>
      </c>
    </row>
    <row r="13" spans="1:33" ht="1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26</v>
      </c>
      <c r="B14" s="22">
        <f aca="true" t="shared" si="2" ref="B14:Y14">B10-B11-B12-B13</f>
        <v>588.9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175.1</v>
      </c>
      <c r="AG14" s="27">
        <f>AG10-AG11-AG12-AG13</f>
        <v>1711.5000000000005</v>
      </c>
    </row>
    <row r="15" spans="1:33" ht="15" customHeight="1">
      <c r="A15" s="4" t="s">
        <v>6</v>
      </c>
      <c r="B15" s="22">
        <v>34109.6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406.40000000000003</v>
      </c>
      <c r="AG15" s="27">
        <f aca="true" t="shared" si="3" ref="AG15:AG31">B15+C15-AF15</f>
        <v>57193.7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32.4</v>
      </c>
      <c r="AG16" s="71">
        <f t="shared" si="3"/>
        <v>25173.199999999997</v>
      </c>
      <c r="AH16" s="75"/>
    </row>
    <row r="17" spans="1:34" ht="1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67.7</v>
      </c>
      <c r="AG17" s="27">
        <f t="shared" si="3"/>
        <v>28014.199999999997</v>
      </c>
      <c r="AH17" s="6"/>
    </row>
    <row r="18" spans="1:33" ht="1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32.8</v>
      </c>
    </row>
    <row r="19" spans="1:33" ht="15">
      <c r="A19" s="3" t="s">
        <v>1</v>
      </c>
      <c r="B19" s="22">
        <v>1996.2</v>
      </c>
      <c r="C19" s="22">
        <v>3622.1</v>
      </c>
      <c r="D19" s="22"/>
      <c r="E19" s="22"/>
      <c r="F19" s="22">
        <v>255</v>
      </c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255</v>
      </c>
      <c r="AG19" s="27">
        <f t="shared" si="3"/>
        <v>5363.3</v>
      </c>
    </row>
    <row r="20" spans="1:33" ht="1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28</v>
      </c>
      <c r="AG20" s="27">
        <f t="shared" si="3"/>
        <v>16924.3</v>
      </c>
    </row>
    <row r="21" spans="1:33" ht="15">
      <c r="A21" s="3" t="s">
        <v>17</v>
      </c>
      <c r="B21" s="22">
        <v>1484.1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2337.3</v>
      </c>
    </row>
    <row r="22" spans="1:33" ht="1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26</v>
      </c>
      <c r="B23" s="22">
        <f aca="true" t="shared" si="4" ref="B23:AD23">B15-B17-B18-B19-B20-B21-B22</f>
        <v>1262.9999999999995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55.700000000000024</v>
      </c>
      <c r="AG23" s="27">
        <f t="shared" si="3"/>
        <v>4521.800000000002</v>
      </c>
    </row>
    <row r="24" spans="1:33" ht="15" customHeight="1">
      <c r="A24" s="4" t="s">
        <v>7</v>
      </c>
      <c r="B24" s="22">
        <v>22309.6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296.59999999999997</v>
      </c>
      <c r="AG24" s="27">
        <f t="shared" si="3"/>
        <v>32553.9</v>
      </c>
    </row>
    <row r="25" spans="1:34" s="70" customFormat="1" ht="15" customHeight="1">
      <c r="A25" s="65" t="s">
        <v>47</v>
      </c>
      <c r="B25" s="66">
        <v>15919.2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131.6</v>
      </c>
      <c r="AG25" s="71">
        <f t="shared" si="3"/>
        <v>22357</v>
      </c>
      <c r="AH25" s="75"/>
    </row>
    <row r="26" spans="1:34" ht="1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17090.7</v>
      </c>
      <c r="AH26" s="6"/>
    </row>
    <row r="27" spans="1:33" ht="15">
      <c r="A27" s="3" t="s">
        <v>3</v>
      </c>
      <c r="B27" s="22">
        <v>1858.2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136.7</v>
      </c>
      <c r="AG27" s="27">
        <f t="shared" si="3"/>
        <v>4156</v>
      </c>
    </row>
    <row r="28" spans="1:33" ht="1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25.7</v>
      </c>
      <c r="AG28" s="27">
        <f t="shared" si="3"/>
        <v>389.00000000000006</v>
      </c>
    </row>
    <row r="29" spans="1:33" ht="1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67.7</v>
      </c>
      <c r="AG29" s="27">
        <f t="shared" si="3"/>
        <v>3571.3</v>
      </c>
    </row>
    <row r="30" spans="1:33" ht="15">
      <c r="A30" s="3" t="s">
        <v>17</v>
      </c>
      <c r="B30" s="22">
        <v>134.4</v>
      </c>
      <c r="C30" s="22">
        <v>54.7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189.10000000000002</v>
      </c>
    </row>
    <row r="31" spans="1:33" ht="1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26</v>
      </c>
      <c r="B32" s="22">
        <f aca="true" t="shared" si="5" ref="B32:AD32">B24-B26-B27-B28-B29-B30-B31</f>
        <v>2279.3999999999987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66.50000000000001</v>
      </c>
      <c r="AG32" s="27">
        <f>AG24-AG26-AG27-AG28-AG29-AG30-AG31</f>
        <v>7157.8</v>
      </c>
    </row>
    <row r="33" spans="1:33" ht="15" customHeight="1">
      <c r="A33" s="4" t="s">
        <v>8</v>
      </c>
      <c r="B33" s="22">
        <v>139.2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735</v>
      </c>
      <c r="AG33" s="27">
        <f aca="true" t="shared" si="6" ref="AG33:AG38">B33+C33-AF33</f>
        <v>2770.6</v>
      </c>
    </row>
    <row r="34" spans="1:33" ht="1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168.8</v>
      </c>
    </row>
    <row r="35" spans="1:33" ht="1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">
      <c r="A36" s="3" t="s">
        <v>2</v>
      </c>
      <c r="B36" s="44">
        <v>6.3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177.4</v>
      </c>
    </row>
    <row r="37" spans="1:33" ht="1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735</v>
      </c>
      <c r="AG37" s="27">
        <f t="shared" si="6"/>
        <v>2344.4</v>
      </c>
    </row>
    <row r="38" spans="1:33" ht="1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26</v>
      </c>
      <c r="B39" s="22">
        <f aca="true" t="shared" si="7" ref="B39:AD39">B33-B34-B36-B38-B37-B35</f>
        <v>9.09999999999999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59.899999999999636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16.4</v>
      </c>
      <c r="AG40" s="27">
        <f aca="true" t="shared" si="8" ref="AG40:AG45">B40+C40-AF40</f>
        <v>714</v>
      </c>
    </row>
    <row r="41" spans="1:34" ht="1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598.8000000000001</v>
      </c>
      <c r="AH41" s="6"/>
    </row>
    <row r="42" spans="1:33" ht="1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0.3</v>
      </c>
      <c r="AG44" s="27">
        <f t="shared" si="8"/>
        <v>35.7</v>
      </c>
    </row>
    <row r="45" spans="1:33" ht="1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16.099999999999998</v>
      </c>
      <c r="AG46" s="27">
        <f>AG40-AG41-AG42-AG43-AG44-AG45</f>
        <v>75.29999999999993</v>
      </c>
    </row>
    <row r="47" spans="1:33" ht="17.25" customHeight="1">
      <c r="A47" s="4" t="s">
        <v>70</v>
      </c>
      <c r="B47" s="36">
        <v>808.1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79.1</v>
      </c>
      <c r="AG47" s="27">
        <f>B47+C47-AF47</f>
        <v>2141.3</v>
      </c>
    </row>
    <row r="48" spans="1:33" ht="15">
      <c r="A48" s="3" t="s">
        <v>5</v>
      </c>
      <c r="B48" s="22">
        <v>1.4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0.3000000000000007</v>
      </c>
    </row>
    <row r="49" spans="1:33" ht="15">
      <c r="A49" s="3" t="s">
        <v>17</v>
      </c>
      <c r="B49" s="22">
        <f>668.8-1.4</f>
        <v>667.4</v>
      </c>
      <c r="C49" s="22">
        <v>850.7</v>
      </c>
      <c r="D49" s="22"/>
      <c r="E49" s="22"/>
      <c r="F49" s="22">
        <v>17.8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17.8</v>
      </c>
      <c r="AG49" s="27">
        <f>B49+C49-AF49</f>
        <v>1500.3</v>
      </c>
    </row>
    <row r="50" spans="1:33" ht="27.75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42.89999999999999</v>
      </c>
      <c r="AG51" s="27">
        <f>AG47-AG49-AG48</f>
        <v>640.7000000000003</v>
      </c>
    </row>
    <row r="52" spans="1:33" ht="15" customHeight="1">
      <c r="A52" s="4" t="s">
        <v>0</v>
      </c>
      <c r="B52" s="22">
        <v>4192.7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3078.3999999999996</v>
      </c>
      <c r="AG52" s="27">
        <f aca="true" t="shared" si="12" ref="AG52:AG59">B52+C52-AF52</f>
        <v>5642.699999999999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394.5</v>
      </c>
      <c r="AG53" s="27">
        <f t="shared" si="12"/>
        <v>715</v>
      </c>
    </row>
    <row r="54" spans="1:34" ht="15" customHeight="1">
      <c r="A54" s="4" t="s">
        <v>9</v>
      </c>
      <c r="B54" s="44">
        <v>3339.6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326.6</v>
      </c>
      <c r="AG54" s="22">
        <f t="shared" si="12"/>
        <v>5430.299999999999</v>
      </c>
      <c r="AH54" s="6"/>
    </row>
    <row r="55" spans="1:34" ht="1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68.6</v>
      </c>
      <c r="AG55" s="22">
        <f t="shared" si="12"/>
        <v>3811.9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2.2</v>
      </c>
      <c r="AG57" s="22">
        <f t="shared" si="12"/>
        <v>650.9999999999999</v>
      </c>
    </row>
    <row r="58" spans="1:33" ht="1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26</v>
      </c>
      <c r="B60" s="22">
        <f aca="true" t="shared" si="13" ref="B60:AD60">B54-B55-B57-B59-B56-B58</f>
        <v>308.89999999999975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255.8</v>
      </c>
      <c r="AG60" s="22">
        <f>AG54-AG55-AG57-AG59-AG56-AG58</f>
        <v>967.3999999999993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</v>
      </c>
      <c r="AG61" s="22">
        <f aca="true" t="shared" si="15" ref="AG61:AG67">B61+C61-AF61</f>
        <v>325.6</v>
      </c>
    </row>
    <row r="62" spans="1:33" ht="15" customHeight="1">
      <c r="A62" s="4" t="s">
        <v>11</v>
      </c>
      <c r="B62" s="22">
        <v>1265.4</v>
      </c>
      <c r="C62" s="22">
        <v>1997.2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3262.6000000000004</v>
      </c>
    </row>
    <row r="63" spans="1:34" ht="1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1202.6999999999998</v>
      </c>
      <c r="AH63" s="64"/>
    </row>
    <row r="64" spans="1:34" ht="1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62.6</v>
      </c>
      <c r="AH65" s="6"/>
    </row>
    <row r="66" spans="1:33" ht="1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227.6</v>
      </c>
    </row>
    <row r="67" spans="1:33" ht="1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80</v>
      </c>
    </row>
    <row r="68" spans="1:33" ht="15">
      <c r="A68" s="3" t="s">
        <v>26</v>
      </c>
      <c r="B68" s="22">
        <f aca="true" t="shared" si="16" ref="B68:AD68">B62-B63-B66-B67-B65-B64</f>
        <v>372.40000000000015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1686.7000000000007</v>
      </c>
    </row>
    <row r="69" spans="1:33" ht="30.7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1756</v>
      </c>
      <c r="AG69" s="30">
        <f aca="true" t="shared" si="17" ref="AG69:AG92">B69+C69-AF69</f>
        <v>995</v>
      </c>
    </row>
    <row r="70" spans="1:33" ht="1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1083.4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74.7</v>
      </c>
      <c r="AG72" s="30">
        <f t="shared" si="17"/>
        <v>4274.900000000001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367.4</v>
      </c>
    </row>
    <row r="75" spans="1:33" ht="15" customHeight="1">
      <c r="A75" s="3" t="s">
        <v>17</v>
      </c>
      <c r="B75" s="22">
        <v>79.5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525.3</v>
      </c>
    </row>
    <row r="76" spans="1:33" s="11" customFormat="1" ht="30.7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548.9</v>
      </c>
    </row>
    <row r="77" spans="1:33" s="11" customFormat="1" ht="1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77.30000000000001</v>
      </c>
    </row>
    <row r="78" spans="1:33" s="11" customFormat="1" ht="1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45</v>
      </c>
      <c r="B89" s="22">
        <v>2219.3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1465.1000000000001</v>
      </c>
      <c r="AG89" s="22">
        <f t="shared" si="17"/>
        <v>4250.5</v>
      </c>
      <c r="AH89" s="11"/>
    </row>
    <row r="90" spans="1:34" ht="1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">
      <c r="A91" s="4" t="s">
        <v>28</v>
      </c>
      <c r="B91" s="22">
        <v>392.5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818.5</v>
      </c>
      <c r="AH91" s="11"/>
    </row>
    <row r="92" spans="1:34" ht="15">
      <c r="A92" s="4" t="s">
        <v>44</v>
      </c>
      <c r="B92" s="22">
        <v>39511.9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8014.4</v>
      </c>
      <c r="AG92" s="22">
        <f t="shared" si="17"/>
        <v>34552.5</v>
      </c>
      <c r="AH92" s="11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30</v>
      </c>
      <c r="B94" s="42">
        <f aca="true" t="shared" si="18" ref="B94:Y94">B10+B15+B24+B33+B47+B52+B54+B61+B62+B69+B71+B72+B76+B81+B82+B83+B88+B89+B90+B91+B40+B92+B70</f>
        <v>120084.20000000001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16538.699999999997</v>
      </c>
      <c r="AG94" s="58">
        <f>AG10+AG15+AG24+AG33+AG47+AG52+AG54+AG61+AG62+AG69+AG71+AG72+AG76+AG81+AG82+AG83+AG88+AG89+AG90+AG91+AG70+AG40+AG92</f>
        <v>165951.6</v>
      </c>
    </row>
    <row r="95" spans="1:33" ht="15">
      <c r="A95" s="3" t="s">
        <v>5</v>
      </c>
      <c r="B95" s="22">
        <f aca="true" t="shared" si="19" ref="B95:AD95">B11+B17+B26+B34+B55+B63+B73+B41+B77+B48</f>
        <v>51351.30000000001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189.29999999999998</v>
      </c>
      <c r="AG95" s="27">
        <f>B95+C95-AF95</f>
        <v>56991.200000000004</v>
      </c>
    </row>
    <row r="96" spans="1:33" ht="15">
      <c r="A96" s="3" t="s">
        <v>2</v>
      </c>
      <c r="B96" s="22">
        <f aca="true" t="shared" si="20" ref="B96:AD96">B12+B20+B29+B36+B57+B66+B44+B80+B74+B53</f>
        <v>5179.999999999999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587.6999999999999</v>
      </c>
      <c r="AG96" s="27">
        <f>B96+C96-AF96</f>
        <v>22874.100000000002</v>
      </c>
    </row>
    <row r="97" spans="1:33" ht="15">
      <c r="A97" s="3" t="s">
        <v>3</v>
      </c>
      <c r="B97" s="22">
        <f aca="true" t="shared" si="21" ref="B97:AA97">B18+B27+B42+B64+B78</f>
        <v>1877.3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136.7</v>
      </c>
      <c r="AG97" s="27">
        <f>B97+C97-AF97</f>
        <v>4192.1</v>
      </c>
    </row>
    <row r="98" spans="1:33" ht="15">
      <c r="A98" s="3" t="s">
        <v>1</v>
      </c>
      <c r="B98" s="22">
        <f aca="true" t="shared" si="22" ref="B98:AD98">B19+B28+B65+B35+B43+B56+B79</f>
        <v>2363.5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280.7</v>
      </c>
      <c r="AG98" s="27">
        <f>B98+C98-AF98</f>
        <v>5838.9</v>
      </c>
    </row>
    <row r="99" spans="1:33" ht="15">
      <c r="A99" s="3" t="s">
        <v>17</v>
      </c>
      <c r="B99" s="22">
        <f aca="true" t="shared" si="23" ref="B99:X99">B21+B30+B49+B37+B58+B13+B75+B67</f>
        <v>2365.4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752.8</v>
      </c>
      <c r="AG99" s="27">
        <f>B99+C99-AF99</f>
        <v>6976.400000000001</v>
      </c>
    </row>
    <row r="100" spans="1:33" ht="12.75">
      <c r="A100" s="1" t="s">
        <v>41</v>
      </c>
      <c r="B100" s="2">
        <f aca="true" t="shared" si="25" ref="B100:AD100">B94-B95-B96-B97-B98-B99</f>
        <v>56946.69999999999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14591.499999999996</v>
      </c>
      <c r="AG100" s="2">
        <f>AG94-AG95-AG96-AG97-AG98-AG99</f>
        <v>69078.9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50390625" style="0" customWidth="1"/>
    <col min="2" max="2" width="15.375" style="0" customWidth="1"/>
    <col min="3" max="3" width="11.00390625" style="0" customWidth="1"/>
    <col min="4" max="5" width="9.50390625" style="0" customWidth="1"/>
    <col min="6" max="7" width="8.50390625" style="0" customWidth="1"/>
    <col min="9" max="9" width="8.625" style="0" customWidth="1"/>
    <col min="10" max="10" width="8.375" style="18" customWidth="1"/>
    <col min="11" max="12" width="8.875" style="0" customWidth="1"/>
    <col min="13" max="13" width="8.50390625" style="0" customWidth="1"/>
    <col min="14" max="18" width="8.375" style="0" customWidth="1"/>
    <col min="19" max="19" width="8.625" style="18" customWidth="1"/>
    <col min="20" max="20" width="9.375" style="18" customWidth="1"/>
    <col min="21" max="21" width="9.00390625" style="0" customWidth="1"/>
    <col min="22" max="23" width="8.50390625" style="0" customWidth="1"/>
    <col min="24" max="24" width="8.875" style="18" customWidth="1"/>
    <col min="25" max="25" width="8.625" style="18" hidden="1" customWidth="1"/>
    <col min="26" max="26" width="8.50390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0.50390625" style="0" customWidth="1"/>
    <col min="33" max="33" width="14.875" style="0" customWidth="1"/>
    <col min="34" max="34" width="9.5039062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2.25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27.75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0.7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0.7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50390625" style="0" customWidth="1"/>
    <col min="2" max="2" width="15.375" style="0" customWidth="1"/>
    <col min="3" max="3" width="11.00390625" style="0" customWidth="1"/>
    <col min="4" max="5" width="9.50390625" style="0" customWidth="1"/>
    <col min="6" max="7" width="8.50390625" style="0" customWidth="1"/>
    <col min="9" max="9" width="8.625" style="0" customWidth="1"/>
    <col min="10" max="10" width="8.375" style="18" customWidth="1"/>
    <col min="11" max="12" width="8.875" style="0" customWidth="1"/>
    <col min="13" max="13" width="8.50390625" style="0" customWidth="1"/>
    <col min="14" max="18" width="8.375" style="0" customWidth="1"/>
    <col min="19" max="19" width="8.625" style="18" customWidth="1"/>
    <col min="20" max="20" width="9.375" style="18" customWidth="1"/>
    <col min="21" max="21" width="9.00390625" style="0" customWidth="1"/>
    <col min="22" max="23" width="8.50390625" style="0" customWidth="1"/>
    <col min="24" max="24" width="8.875" style="18" customWidth="1"/>
    <col min="25" max="25" width="8.625" style="18" hidden="1" customWidth="1"/>
    <col min="26" max="26" width="8.50390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0.50390625" style="0" customWidth="1"/>
    <col min="33" max="33" width="14.875" style="0" customWidth="1"/>
    <col min="34" max="34" width="9.5039062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08.7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27.75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0.7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0.7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50390625" style="0" customWidth="1"/>
    <col min="2" max="2" width="15.375" style="0" customWidth="1"/>
    <col min="3" max="3" width="11.00390625" style="0" customWidth="1"/>
    <col min="4" max="5" width="9.50390625" style="0" customWidth="1"/>
    <col min="6" max="7" width="8.50390625" style="0" customWidth="1"/>
    <col min="9" max="9" width="8.625" style="0" customWidth="1"/>
    <col min="10" max="10" width="8.375" style="18" customWidth="1"/>
    <col min="11" max="12" width="8.875" style="0" customWidth="1"/>
    <col min="13" max="13" width="8.50390625" style="0" customWidth="1"/>
    <col min="14" max="18" width="8.375" style="0" customWidth="1"/>
    <col min="19" max="19" width="8.625" style="18" customWidth="1"/>
    <col min="20" max="20" width="9.375" style="18" customWidth="1"/>
    <col min="21" max="21" width="9.00390625" style="0" customWidth="1"/>
    <col min="22" max="23" width="8.50390625" style="0" customWidth="1"/>
    <col min="24" max="24" width="8.875" style="18" customWidth="1"/>
    <col min="25" max="25" width="8.625" style="18" customWidth="1"/>
    <col min="26" max="26" width="8.50390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0.50390625" style="0" customWidth="1"/>
    <col min="33" max="33" width="14.875" style="0" customWidth="1"/>
    <col min="34" max="34" width="9.5039062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2.25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27.75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0.7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0.7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50390625" style="0" customWidth="1"/>
    <col min="2" max="2" width="15.375" style="0" customWidth="1"/>
    <col min="3" max="3" width="11.00390625" style="0" customWidth="1"/>
    <col min="4" max="5" width="9.50390625" style="0" customWidth="1"/>
    <col min="6" max="7" width="8.50390625" style="0" customWidth="1"/>
    <col min="9" max="9" width="8.625" style="0" customWidth="1"/>
    <col min="10" max="10" width="8.375" style="18" customWidth="1"/>
    <col min="11" max="12" width="8.875" style="0" customWidth="1"/>
    <col min="13" max="13" width="8.50390625" style="0" customWidth="1"/>
    <col min="14" max="18" width="8.375" style="0" customWidth="1"/>
    <col min="19" max="19" width="8.625" style="18" customWidth="1"/>
    <col min="20" max="20" width="9.375" style="18" customWidth="1"/>
    <col min="21" max="21" width="9.00390625" style="0" customWidth="1"/>
    <col min="22" max="23" width="8.50390625" style="0" customWidth="1"/>
    <col min="24" max="24" width="8.875" style="18" customWidth="1"/>
    <col min="25" max="25" width="8.625" style="18" hidden="1" customWidth="1"/>
    <col min="26" max="26" width="8.50390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0.50390625" style="0" customWidth="1"/>
    <col min="33" max="33" width="14.875" style="0" customWidth="1"/>
    <col min="34" max="34" width="9.5039062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2.25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27.75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0.7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0.7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50390625" style="0" customWidth="1"/>
    <col min="2" max="2" width="15.375" style="0" customWidth="1"/>
    <col min="3" max="3" width="11.00390625" style="0" customWidth="1"/>
    <col min="4" max="5" width="9.50390625" style="0" customWidth="1"/>
    <col min="6" max="7" width="8.50390625" style="0" customWidth="1"/>
    <col min="9" max="9" width="8.625" style="0" customWidth="1"/>
    <col min="10" max="10" width="8.375" style="18" customWidth="1"/>
    <col min="11" max="12" width="8.875" style="0" customWidth="1"/>
    <col min="13" max="13" width="8.50390625" style="0" customWidth="1"/>
    <col min="14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8.50390625" style="0" customWidth="1"/>
    <col min="23" max="23" width="8.50390625" style="0" hidden="1" customWidth="1"/>
    <col min="24" max="24" width="8.875" style="18" hidden="1" customWidth="1"/>
    <col min="25" max="25" width="8.625" style="18" hidden="1" customWidth="1"/>
    <col min="26" max="26" width="8.50390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0.50390625" style="0" customWidth="1"/>
    <col min="33" max="33" width="14.875" style="0" customWidth="1"/>
    <col min="34" max="34" width="9.5039062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2.25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27.75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0.7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0.7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50390625" style="0" customWidth="1"/>
    <col min="2" max="2" width="15.375" style="0" customWidth="1"/>
    <col min="3" max="3" width="11.00390625" style="0" customWidth="1"/>
    <col min="4" max="5" width="9.50390625" style="0" customWidth="1"/>
    <col min="6" max="7" width="8.50390625" style="0" customWidth="1"/>
    <col min="9" max="9" width="8.625" style="0" customWidth="1"/>
    <col min="10" max="10" width="8.375" style="18" customWidth="1"/>
    <col min="11" max="12" width="8.875" style="0" customWidth="1"/>
    <col min="13" max="13" width="9.00390625" style="0" customWidth="1"/>
    <col min="14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8.50390625" style="0" customWidth="1"/>
    <col min="23" max="23" width="8.50390625" style="0" hidden="1" customWidth="1"/>
    <col min="24" max="24" width="8.875" style="18" hidden="1" customWidth="1"/>
    <col min="25" max="25" width="8.625" style="18" hidden="1" customWidth="1"/>
    <col min="26" max="26" width="8.50390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0.50390625" style="0" customWidth="1"/>
    <col min="33" max="33" width="14.875" style="0" customWidth="1"/>
    <col min="34" max="34" width="9.5039062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2.25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27.75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0.7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0.7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50390625" style="0" customWidth="1"/>
    <col min="2" max="2" width="15.375" style="0" customWidth="1"/>
    <col min="3" max="3" width="11.00390625" style="0" customWidth="1"/>
    <col min="4" max="5" width="9.50390625" style="0" customWidth="1"/>
    <col min="6" max="7" width="8.50390625" style="0" customWidth="1"/>
    <col min="9" max="9" width="8.625" style="0" customWidth="1"/>
    <col min="10" max="10" width="8.375" style="18" customWidth="1"/>
    <col min="11" max="12" width="8.875" style="0" customWidth="1"/>
    <col min="13" max="13" width="9.00390625" style="0" customWidth="1"/>
    <col min="14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3" width="8.50390625" style="0" customWidth="1"/>
    <col min="24" max="24" width="8.875" style="18" customWidth="1"/>
    <col min="25" max="25" width="8.625" style="18" customWidth="1"/>
    <col min="26" max="26" width="8.50390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0.50390625" style="0" customWidth="1"/>
    <col min="33" max="33" width="14.875" style="0" customWidth="1"/>
    <col min="34" max="34" width="9.5039062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2.25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27.75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0.7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0.7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8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7" sqref="B27"/>
    </sheetView>
  </sheetViews>
  <sheetFormatPr defaultColWidth="9.00390625" defaultRowHeight="12.75"/>
  <cols>
    <col min="1" max="1" width="63.50390625" style="0" customWidth="1"/>
    <col min="2" max="2" width="15.375" style="0" customWidth="1"/>
    <col min="3" max="3" width="11.00390625" style="0" customWidth="1"/>
    <col min="4" max="5" width="9.50390625" style="0" customWidth="1"/>
    <col min="6" max="7" width="8.50390625" style="0" customWidth="1"/>
    <col min="9" max="9" width="8.625" style="0" customWidth="1"/>
    <col min="10" max="10" width="8.375" style="18" customWidth="1"/>
    <col min="11" max="12" width="8.875" style="0" customWidth="1"/>
    <col min="13" max="13" width="9.00390625" style="0" customWidth="1"/>
    <col min="14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3" width="8.50390625" style="0" customWidth="1"/>
    <col min="24" max="24" width="8.875" style="18" customWidth="1"/>
    <col min="25" max="25" width="8.625" style="18" customWidth="1"/>
    <col min="26" max="26" width="8.50390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0.50390625" style="0" customWidth="1"/>
    <col min="33" max="33" width="14.875" style="0" customWidth="1"/>
    <col min="34" max="34" width="9.5039062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2.25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27.75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0.7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0.7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123</cp:lastModifiedBy>
  <cp:lastPrinted>2016-09-05T11:57:59Z</cp:lastPrinted>
  <dcterms:created xsi:type="dcterms:W3CDTF">2002-11-05T08:53:00Z</dcterms:created>
  <dcterms:modified xsi:type="dcterms:W3CDTF">2016-09-08T11:01:31Z</dcterms:modified>
  <cp:category/>
  <cp:version/>
  <cp:contentType/>
  <cp:contentStatus/>
</cp:coreProperties>
</file>